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AREA ECONÒMICA\TRESORERIA\COMPTES CORRENTS-SALDOS A 31122025\"/>
    </mc:Choice>
  </mc:AlternateContent>
  <xr:revisionPtr revIDLastSave="0" documentId="13_ncr:1_{EC2703EC-7F32-4E80-8473-D9C1C2FF480A}" xr6:coauthVersionLast="47" xr6:coauthVersionMax="47" xr10:uidLastSave="{00000000-0000-0000-0000-000000000000}"/>
  <bookViews>
    <workbookView xWindow="-120" yWindow="-120" windowWidth="29040" windowHeight="15720" xr2:uid="{4B3608E0-73C8-4F1E-95B0-DAAC1F041586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5" i="1" l="1"/>
  <c r="E65" i="1"/>
  <c r="D65" i="1"/>
  <c r="C65" i="1"/>
  <c r="F63" i="1"/>
  <c r="E63" i="1"/>
  <c r="D63" i="1"/>
  <c r="C63" i="1"/>
  <c r="F13" i="1"/>
  <c r="I13" i="1" s="1"/>
  <c r="F27" i="1"/>
  <c r="I27" i="1" s="1"/>
  <c r="F26" i="1"/>
  <c r="I26" i="1" s="1"/>
  <c r="F25" i="1"/>
  <c r="I25" i="1" s="1"/>
  <c r="F24" i="1"/>
  <c r="I24" i="1" s="1"/>
  <c r="F23" i="1"/>
  <c r="I23" i="1" s="1"/>
  <c r="F22" i="1"/>
  <c r="I22" i="1" s="1"/>
  <c r="F21" i="1"/>
  <c r="I21" i="1" s="1"/>
  <c r="F20" i="1"/>
  <c r="I20" i="1" s="1"/>
  <c r="F19" i="1"/>
  <c r="I19" i="1" s="1"/>
  <c r="F18" i="1"/>
  <c r="I18" i="1" s="1"/>
  <c r="F17" i="1"/>
  <c r="I17" i="1" s="1"/>
  <c r="F16" i="1"/>
  <c r="I16" i="1" s="1"/>
  <c r="F15" i="1"/>
  <c r="I15" i="1" s="1"/>
  <c r="F14" i="1"/>
  <c r="I14" i="1" s="1"/>
  <c r="F12" i="1"/>
  <c r="I12" i="1" s="1"/>
  <c r="F11" i="1"/>
  <c r="I11" i="1" s="1"/>
  <c r="F10" i="1"/>
  <c r="I10" i="1" s="1"/>
  <c r="F9" i="1"/>
  <c r="I9" i="1" s="1"/>
  <c r="F8" i="1"/>
  <c r="I8" i="1" s="1"/>
  <c r="F7" i="1"/>
  <c r="I7" i="1" s="1"/>
  <c r="F6" i="1"/>
  <c r="I6" i="1" s="1"/>
  <c r="I40" i="1"/>
  <c r="H40" i="1"/>
  <c r="F40" i="1"/>
  <c r="E40" i="1"/>
  <c r="D40" i="1"/>
  <c r="C40" i="1"/>
  <c r="H29" i="1"/>
  <c r="E29" i="1"/>
  <c r="D29" i="1"/>
  <c r="C29" i="1"/>
  <c r="F29" i="1" l="1"/>
  <c r="I29" i="1"/>
</calcChain>
</file>

<file path=xl/sharedStrings.xml><?xml version="1.0" encoding="utf-8"?>
<sst xmlns="http://schemas.openxmlformats.org/spreadsheetml/2006/main" count="122" uniqueCount="104">
  <si>
    <t>Ord.</t>
  </si>
  <si>
    <t>Descripció</t>
  </si>
  <si>
    <t>Saldo inicial</t>
  </si>
  <si>
    <t>Ingressos període</t>
  </si>
  <si>
    <t>Pag. període</t>
  </si>
  <si>
    <t>Saldo final</t>
  </si>
  <si>
    <t>210</t>
  </si>
  <si>
    <t>BANC DE SABADELL  1088213</t>
  </si>
  <si>
    <t>211</t>
  </si>
  <si>
    <t>BANC DE SABADELL 1206724 - ESPORTS-</t>
  </si>
  <si>
    <t>214</t>
  </si>
  <si>
    <t>BANC SANTANDER 00543271 (abans Banesto)</t>
  </si>
  <si>
    <t>215</t>
  </si>
  <si>
    <t>CAIXA ENGINERS 91477</t>
  </si>
  <si>
    <t>219</t>
  </si>
  <si>
    <t>BANC SANTANDER 17000273. ICO PLA D´AJUST</t>
  </si>
  <si>
    <t>226</t>
  </si>
  <si>
    <t>BANKINTER 150100000483 -AIGÜES-</t>
  </si>
  <si>
    <t>230</t>
  </si>
  <si>
    <t>CAIXABANK 0200467023 ING.DIR.I AUTOLIQ.</t>
  </si>
  <si>
    <t>233</t>
  </si>
  <si>
    <t>CAIXABANK  0200456344  (ENTRADES TEATRE)</t>
  </si>
  <si>
    <t>235</t>
  </si>
  <si>
    <t>BBVA 0201525580 (Abans CatalunyaCaixa)</t>
  </si>
  <si>
    <t>240</t>
  </si>
  <si>
    <t>ANDBANK ESPAÑA BANCA PRIVADA SAU</t>
  </si>
  <si>
    <t>242</t>
  </si>
  <si>
    <t>CAJA RURAL DE ARAGÓN - CAIXA RURAL</t>
  </si>
  <si>
    <t>246</t>
  </si>
  <si>
    <t>BANC SABADELL 01012306. ICO PLA D´AJUST</t>
  </si>
  <si>
    <t>250</t>
  </si>
  <si>
    <t>CAIXABANK  0200010261</t>
  </si>
  <si>
    <t>255</t>
  </si>
  <si>
    <t>BBVA 01525603 (Abans C.Catalunya)</t>
  </si>
  <si>
    <t>263</t>
  </si>
  <si>
    <t>CAIXABANK 00358123  ABANS BANKIA</t>
  </si>
  <si>
    <t>264</t>
  </si>
  <si>
    <t>CAIXABANK 00253953 ABANS BANKIA</t>
  </si>
  <si>
    <t>266</t>
  </si>
  <si>
    <t>BANC SANTANDER 2410051053</t>
  </si>
  <si>
    <t>270</t>
  </si>
  <si>
    <t>B.SANTANDER 10097487 ICO PLA AJUST REUNI</t>
  </si>
  <si>
    <t>283</t>
  </si>
  <si>
    <t>BBVA 0201502619</t>
  </si>
  <si>
    <t>291</t>
  </si>
  <si>
    <t>CAIXABANK 00041719  - AIGÜES-</t>
  </si>
  <si>
    <t>600</t>
  </si>
  <si>
    <t>INVERSIONS FINANÇADES TRANSITORIAMENT PE</t>
  </si>
  <si>
    <t>603</t>
  </si>
  <si>
    <t>BANC DE SABADELL IMPOSICIÓ A TERMINI</t>
  </si>
  <si>
    <t>604</t>
  </si>
  <si>
    <t>CAIXA ENGINYERS - IMPOSICIONS A TERMINI</t>
  </si>
  <si>
    <t>605</t>
  </si>
  <si>
    <t>BANCO SANTANDER - IMPOSICIÓ A TERMINI</t>
  </si>
  <si>
    <t>606</t>
  </si>
  <si>
    <t>607</t>
  </si>
  <si>
    <t>CAIXA RURAL - IMPOSICIÓ A TERMINI</t>
  </si>
  <si>
    <t>Saldo acreditat</t>
  </si>
  <si>
    <t>Conciliació</t>
  </si>
  <si>
    <t>SALDOS COMPTES INVERSIÓ</t>
  </si>
  <si>
    <t>SALDOS CAIXA I COMPTES CORRENTS</t>
  </si>
  <si>
    <t>001</t>
  </si>
  <si>
    <t>CAIXA TRESORER (EFECTIU)</t>
  </si>
  <si>
    <t>227</t>
  </si>
  <si>
    <t>CAIXABANK. COMPTE BCF BRIGADES COMBUSTIB</t>
  </si>
  <si>
    <t>701</t>
  </si>
  <si>
    <t>CAIXA DE PAGAMENTS A JUSTIFICAR</t>
  </si>
  <si>
    <t>801</t>
  </si>
  <si>
    <t>BCF GABINET ALCALDIA</t>
  </si>
  <si>
    <t>802</t>
  </si>
  <si>
    <t>BCF ESPORTS</t>
  </si>
  <si>
    <t>803</t>
  </si>
  <si>
    <t>BESTRETA CAIXA FIXA SERVEIS PERSONALS</t>
  </si>
  <si>
    <t>804</t>
  </si>
  <si>
    <t>BCF PARTICIPACIO I JOVENTUT</t>
  </si>
  <si>
    <t>805</t>
  </si>
  <si>
    <t>BCF PARTICIPACIO I JOVENTUT PER TRF</t>
  </si>
  <si>
    <t>808</t>
  </si>
  <si>
    <t>BESTRETA CAIXA FIXA PATRONAT DE TURISME</t>
  </si>
  <si>
    <t>809</t>
  </si>
  <si>
    <t>BCF ACCIO SOCIAL</t>
  </si>
  <si>
    <t>810</t>
  </si>
  <si>
    <t>BCF ACCIO SOCIAL CENTRE DIA</t>
  </si>
  <si>
    <t>811</t>
  </si>
  <si>
    <t>BCF GABINET D'ALCALDIA</t>
  </si>
  <si>
    <t>812</t>
  </si>
  <si>
    <t>BCF FIRES I FESTES</t>
  </si>
  <si>
    <t>813</t>
  </si>
  <si>
    <t>BCF ACCIO SOCIAL CENTRE DIA PER TRF</t>
  </si>
  <si>
    <t>814</t>
  </si>
  <si>
    <t>BCF EDUCACIÓ (CÀRREGA TARGETA)</t>
  </si>
  <si>
    <t>816</t>
  </si>
  <si>
    <t>BCF EDICTES DOGC</t>
  </si>
  <si>
    <t>817</t>
  </si>
  <si>
    <t>BCF BRIGADES (CÀRREGA TARGETA)</t>
  </si>
  <si>
    <t>901</t>
  </si>
  <si>
    <t>FORMALITZACIÓ</t>
  </si>
  <si>
    <t>904</t>
  </si>
  <si>
    <t>FORMALITZACIÓ AIGUES</t>
  </si>
  <si>
    <t>910</t>
  </si>
  <si>
    <t>SALDOS COMPTES BCF I FORMALITZACIÓ</t>
  </si>
  <si>
    <t>ACTA ARQUEIG 31/12/2025</t>
  </si>
  <si>
    <t>SUBTOTALS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</si>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</sst>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5" borderId="4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11" fillId="0" borderId="6" applyNumberFormat="0" applyFill="0" applyAlignment="0" applyProtection="0"/>
    <xf numFmtId="0" fontId="12" fillId="7" borderId="7" applyNumberFormat="0" applyAlignment="0" applyProtection="0"/>
    <xf numFmtId="0" fontId="13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4" borderId="0" applyNumberFormat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</cellStyleXfs>
  <cellXfs count="19">
    <xf numFmtId="0" fontId="0" fillId="0" borderId="0" xfId="0"/>
    <xf numFmtId="49" fontId="19" fillId="0" borderId="0" xfId="0" applyNumberFormat="1" applyFont="1"/>
    <xf numFmtId="164" fontId="19" fillId="0" borderId="0" xfId="0" applyNumberFormat="1" applyFont="1"/>
    <xf numFmtId="49" fontId="18" fillId="0" borderId="0" xfId="0" applyNumberFormat="1" applyFont="1"/>
    <xf numFmtId="0" fontId="19" fillId="0" borderId="0" xfId="0" applyFont="1"/>
    <xf numFmtId="164" fontId="18" fillId="0" borderId="0" xfId="0" applyNumberFormat="1" applyFont="1"/>
    <xf numFmtId="49" fontId="18" fillId="0" borderId="0" xfId="0" applyNumberFormat="1" applyFont="1" applyAlignment="1">
      <alignment horizontal="center"/>
    </xf>
    <xf numFmtId="0" fontId="19" fillId="0" borderId="0" xfId="0" applyFont="1" applyAlignment="1">
      <alignment horizontal="center"/>
    </xf>
    <xf numFmtId="4" fontId="18" fillId="0" borderId="0" xfId="0" applyNumberFormat="1" applyFont="1" applyAlignment="1">
      <alignment horizontal="center"/>
    </xf>
    <xf numFmtId="4" fontId="19" fillId="0" borderId="0" xfId="0" applyNumberFormat="1" applyFont="1"/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/>
    </xf>
    <xf numFmtId="0" fontId="18" fillId="33" borderId="12" xfId="0" applyFont="1" applyFill="1" applyBorder="1" applyAlignment="1">
      <alignment horizontal="center"/>
    </xf>
    <xf numFmtId="0" fontId="18" fillId="34" borderId="13" xfId="0" applyFont="1" applyFill="1" applyBorder="1" applyAlignment="1">
      <alignment horizontal="center"/>
    </xf>
    <xf numFmtId="0" fontId="18" fillId="34" borderId="14" xfId="0" applyFont="1" applyFill="1" applyBorder="1" applyAlignment="1">
      <alignment horizontal="center"/>
    </xf>
    <xf numFmtId="0" fontId="18" fillId="34" borderId="15" xfId="0" applyFont="1" applyFill="1" applyBorder="1" applyAlignment="1">
      <alignment horizontal="center"/>
    </xf>
    <xf numFmtId="49" fontId="18" fillId="0" borderId="13" xfId="0" applyNumberFormat="1" applyFont="1" applyBorder="1"/>
    <xf numFmtId="164" fontId="18" fillId="0" borderId="14" xfId="0" applyNumberFormat="1" applyFont="1" applyBorder="1"/>
    <xf numFmtId="164" fontId="18" fillId="0" borderId="15" xfId="0" applyNumberFormat="1" applyFont="1" applyBorder="1"/>
  </cellXfs>
  <cellStyles count="42">
    <cellStyle name="20% - Énfasis1" xfId="18" builtinId="30" customBuiltin="1"/>
    <cellStyle name="20% - Énfasis2" xfId="21" builtinId="34" customBuiltin="1"/>
    <cellStyle name="20% - Énfasis3" xfId="24" builtinId="38" customBuiltin="1"/>
    <cellStyle name="20% - Énfasis4" xfId="27" builtinId="42" customBuiltin="1"/>
    <cellStyle name="20% - Énfasis5" xfId="30" builtinId="46" customBuiltin="1"/>
    <cellStyle name="20% - Énfasis6" xfId="33" builtinId="50" customBuiltin="1"/>
    <cellStyle name="40% - Énfasis1" xfId="19" builtinId="31" customBuiltin="1"/>
    <cellStyle name="40% - Énfasis2" xfId="22" builtinId="35" customBuiltin="1"/>
    <cellStyle name="40% - Énfasis3" xfId="25" builtinId="39" customBuiltin="1"/>
    <cellStyle name="40% - Énfasis4" xfId="28" builtinId="43" customBuiltin="1"/>
    <cellStyle name="40% - Énfasis5" xfId="31" builtinId="47" customBuiltin="1"/>
    <cellStyle name="40% - Énfasis6" xfId="34" builtinId="51" customBuiltin="1"/>
    <cellStyle name="60% - Énfasis1 2" xfId="36" xr:uid="{8C4A8FB5-1848-418A-9F63-3C371FD1ED00}"/>
    <cellStyle name="60% - Énfasis2 2" xfId="37" xr:uid="{4F7AE5DF-8248-44DB-BC35-D815845E253E}"/>
    <cellStyle name="60% - Énfasis3 2" xfId="38" xr:uid="{6BDDF781-8935-43C3-9E98-793B87C0584A}"/>
    <cellStyle name="60% - Énfasis4 2" xfId="39" xr:uid="{C9BA0F78-478F-4ECC-A953-298530B6515B}"/>
    <cellStyle name="60% - Énfasis5 2" xfId="40" xr:uid="{D68C8DA6-120A-4CD4-B3DE-861B5D8756ED}"/>
    <cellStyle name="60% - Énfasis6 2" xfId="41" xr:uid="{5AC606DD-20F4-48E0-8778-0F9FA390645F}"/>
    <cellStyle name="Bueno" xfId="6" builtinId="26" customBuiltin="1"/>
    <cellStyle name="Cálculo" xfId="10" builtinId="22" customBuiltin="1"/>
    <cellStyle name="Celda de comprobación" xfId="12" builtinId="23" customBuiltin="1"/>
    <cellStyle name="Celda vinculada" xfId="11" builtinId="24" customBuiltin="1"/>
    <cellStyle name="Encabezado 1" xfId="2" builtinId="16" customBuiltin="1"/>
    <cellStyle name="Encabezado 4" xfId="5" builtinId="19" customBuiltin="1"/>
    <cellStyle name="Énfasis1" xfId="17" builtinId="29" customBuiltin="1"/>
    <cellStyle name="Énfasis2" xfId="20" builtinId="33" customBuiltin="1"/>
    <cellStyle name="Énfasis3" xfId="23" builtinId="37" customBuiltin="1"/>
    <cellStyle name="Énfasis4" xfId="26" builtinId="41" customBuiltin="1"/>
    <cellStyle name="Énfasis5" xfId="29" builtinId="45" customBuiltin="1"/>
    <cellStyle name="Énfasis6" xfId="32" builtinId="49" customBuiltin="1"/>
    <cellStyle name="Entrada" xfId="8" builtinId="20" customBuiltin="1"/>
    <cellStyle name="Incorrecto" xfId="7" builtinId="27" customBuiltin="1"/>
    <cellStyle name="Neutral 2" xfId="35" xr:uid="{9AA25574-0E71-46B0-B740-386002B3D849}"/>
    <cellStyle name="Normal" xfId="0" builtinId="0"/>
    <cellStyle name="Notas" xfId="14" builtinId="10" customBuiltin="1"/>
    <cellStyle name="Salida" xfId="9" builtinId="21" customBuiltin="1"/>
    <cellStyle name="Texto de advertencia" xfId="13" builtinId="11" customBuiltin="1"/>
    <cellStyle name="Texto explicativo" xfId="15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6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43890-CF51-4022-8AB3-0A4ABB6559A2}">
  <sheetPr>
    <pageSetUpPr fitToPage="1"/>
  </sheetPr>
  <dimension ref="A1:I66"/>
  <sheetViews>
    <sheetView tabSelected="1" topLeftCell="A24" zoomScale="130" zoomScaleNormal="130" workbookViewId="0">
      <selection activeCell="F59" sqref="F59"/>
    </sheetView>
  </sheetViews>
  <sheetFormatPr baseColWidth="10" defaultRowHeight="12.75" x14ac:dyDescent="0.2"/>
  <cols>
    <col min="1" max="1" width="5" style="4" bestFit="1" customWidth="1"/>
    <col min="2" max="2" width="49.5703125" style="4" bestFit="1" customWidth="1"/>
    <col min="3" max="6" width="17.7109375" style="4" customWidth="1"/>
    <col min="7" max="7" width="3.42578125" style="4" customWidth="1"/>
    <col min="8" max="8" width="17.7109375" style="4" customWidth="1"/>
    <col min="9" max="9" width="14.7109375" style="4" bestFit="1" customWidth="1"/>
    <col min="10" max="10" width="11.5703125" style="4" bestFit="1" customWidth="1"/>
    <col min="11" max="16384" width="11.42578125" style="4"/>
  </cols>
  <sheetData>
    <row r="1" spans="1:9" ht="13.5" thickBot="1" x14ac:dyDescent="0.25"/>
    <row r="2" spans="1:9" ht="15.75" customHeight="1" thickBot="1" x14ac:dyDescent="0.25">
      <c r="A2" s="13" t="s">
        <v>101</v>
      </c>
      <c r="B2" s="14"/>
      <c r="C2" s="14"/>
      <c r="D2" s="14"/>
      <c r="E2" s="14"/>
      <c r="F2" s="14"/>
      <c r="G2" s="14"/>
      <c r="H2" s="14"/>
      <c r="I2" s="15"/>
    </row>
    <row r="4" spans="1:9" x14ac:dyDescent="0.2">
      <c r="A4" s="10" t="s">
        <v>60</v>
      </c>
      <c r="B4" s="11"/>
      <c r="C4" s="11"/>
      <c r="D4" s="11"/>
      <c r="E4" s="11"/>
      <c r="F4" s="11"/>
      <c r="G4" s="11"/>
      <c r="H4" s="11"/>
      <c r="I4" s="12"/>
    </row>
    <row r="5" spans="1:9" x14ac:dyDescent="0.2">
      <c r="A5" s="6" t="s">
        <v>0</v>
      </c>
      <c r="B5" s="6" t="s">
        <v>1</v>
      </c>
      <c r="C5" s="8" t="s">
        <v>2</v>
      </c>
      <c r="D5" s="8" t="s">
        <v>3</v>
      </c>
      <c r="E5" s="8" t="s">
        <v>4</v>
      </c>
      <c r="F5" s="8" t="s">
        <v>5</v>
      </c>
      <c r="G5" s="7"/>
      <c r="H5" s="8" t="s">
        <v>57</v>
      </c>
      <c r="I5" s="8" t="s">
        <v>58</v>
      </c>
    </row>
    <row r="6" spans="1:9" x14ac:dyDescent="0.2">
      <c r="A6" s="1" t="s">
        <v>61</v>
      </c>
      <c r="B6" s="1" t="s">
        <v>62</v>
      </c>
      <c r="C6" s="2">
        <v>1000</v>
      </c>
      <c r="D6" s="2">
        <v>966.55</v>
      </c>
      <c r="E6" s="2">
        <v>966.55</v>
      </c>
      <c r="F6" s="2">
        <f>+C6+D6-E6</f>
        <v>1000</v>
      </c>
      <c r="G6" s="2"/>
      <c r="H6" s="2">
        <v>1000</v>
      </c>
      <c r="I6" s="2">
        <f>+F6-H6</f>
        <v>0</v>
      </c>
    </row>
    <row r="7" spans="1:9" x14ac:dyDescent="0.2">
      <c r="A7" s="1" t="s">
        <v>6</v>
      </c>
      <c r="B7" s="1" t="s">
        <v>7</v>
      </c>
      <c r="C7" s="2">
        <v>27624.400000000001</v>
      </c>
      <c r="D7" s="2">
        <v>24609964.18</v>
      </c>
      <c r="E7" s="2">
        <v>24493317.77</v>
      </c>
      <c r="F7" s="2">
        <f t="shared" ref="F7:F27" si="0">+C7+D7-E7</f>
        <v>144270.80999999866</v>
      </c>
      <c r="H7" s="2">
        <v>144270.81</v>
      </c>
      <c r="I7" s="2">
        <f>+F7-H7</f>
        <v>-1.3387762010097504E-9</v>
      </c>
    </row>
    <row r="8" spans="1:9" x14ac:dyDescent="0.2">
      <c r="A8" s="1" t="s">
        <v>8</v>
      </c>
      <c r="B8" s="1" t="s">
        <v>9</v>
      </c>
      <c r="C8" s="2">
        <v>65836.94</v>
      </c>
      <c r="D8" s="2">
        <v>169495.98</v>
      </c>
      <c r="E8" s="2">
        <v>436.77</v>
      </c>
      <c r="F8" s="2">
        <f t="shared" si="0"/>
        <v>234896.15000000002</v>
      </c>
      <c r="H8" s="2">
        <v>234896.15</v>
      </c>
      <c r="I8" s="2">
        <f t="shared" ref="I8:I27" si="1">+F8-H8</f>
        <v>0</v>
      </c>
    </row>
    <row r="9" spans="1:9" x14ac:dyDescent="0.2">
      <c r="A9" s="1" t="s">
        <v>10</v>
      </c>
      <c r="B9" s="1" t="s">
        <v>11</v>
      </c>
      <c r="C9" s="2">
        <v>0</v>
      </c>
      <c r="D9" s="2">
        <v>0</v>
      </c>
      <c r="E9" s="2">
        <v>0</v>
      </c>
      <c r="F9" s="2">
        <f t="shared" si="0"/>
        <v>0</v>
      </c>
      <c r="H9" s="2">
        <v>0</v>
      </c>
      <c r="I9" s="2">
        <f t="shared" si="1"/>
        <v>0</v>
      </c>
    </row>
    <row r="10" spans="1:9" x14ac:dyDescent="0.2">
      <c r="A10" s="1" t="s">
        <v>12</v>
      </c>
      <c r="B10" s="1" t="s">
        <v>13</v>
      </c>
      <c r="C10" s="2">
        <v>97830.54</v>
      </c>
      <c r="D10" s="2">
        <v>25529794.84</v>
      </c>
      <c r="E10" s="2">
        <v>24427429.989999998</v>
      </c>
      <c r="F10" s="2">
        <f t="shared" si="0"/>
        <v>1200195.3900000006</v>
      </c>
      <c r="H10" s="2">
        <v>1200195.3899999999</v>
      </c>
      <c r="I10" s="2">
        <f t="shared" si="1"/>
        <v>0</v>
      </c>
    </row>
    <row r="11" spans="1:9" x14ac:dyDescent="0.2">
      <c r="A11" s="1" t="s">
        <v>14</v>
      </c>
      <c r="B11" s="1" t="s">
        <v>15</v>
      </c>
      <c r="C11" s="2">
        <v>0</v>
      </c>
      <c r="D11" s="2">
        <v>0</v>
      </c>
      <c r="E11" s="2">
        <v>0</v>
      </c>
      <c r="F11" s="2">
        <f t="shared" si="0"/>
        <v>0</v>
      </c>
      <c r="H11" s="2">
        <v>0</v>
      </c>
      <c r="I11" s="2">
        <f t="shared" si="1"/>
        <v>0</v>
      </c>
    </row>
    <row r="12" spans="1:9" x14ac:dyDescent="0.2">
      <c r="A12" s="1" t="s">
        <v>16</v>
      </c>
      <c r="B12" s="1" t="s">
        <v>17</v>
      </c>
      <c r="C12" s="2">
        <v>64817.96</v>
      </c>
      <c r="D12" s="2">
        <v>6822378.8600000003</v>
      </c>
      <c r="E12" s="2">
        <v>6832816.5599999996</v>
      </c>
      <c r="F12" s="2">
        <f t="shared" si="0"/>
        <v>54380.260000000708</v>
      </c>
      <c r="H12" s="2">
        <v>54380.26</v>
      </c>
      <c r="I12" s="2">
        <f t="shared" si="1"/>
        <v>7.0576788857579231E-10</v>
      </c>
    </row>
    <row r="13" spans="1:9" x14ac:dyDescent="0.2">
      <c r="A13" s="1" t="s">
        <v>63</v>
      </c>
      <c r="B13" s="1" t="s">
        <v>64</v>
      </c>
      <c r="C13" s="2">
        <v>0</v>
      </c>
      <c r="D13" s="2">
        <v>1000</v>
      </c>
      <c r="E13" s="2">
        <v>1000</v>
      </c>
      <c r="F13" s="2">
        <f t="shared" si="0"/>
        <v>0</v>
      </c>
      <c r="H13" s="2">
        <v>0</v>
      </c>
      <c r="I13" s="2">
        <f t="shared" si="1"/>
        <v>0</v>
      </c>
    </row>
    <row r="14" spans="1:9" x14ac:dyDescent="0.2">
      <c r="A14" s="1" t="s">
        <v>18</v>
      </c>
      <c r="B14" s="1" t="s">
        <v>19</v>
      </c>
      <c r="C14" s="2">
        <v>371.14</v>
      </c>
      <c r="D14" s="2">
        <v>108432.36</v>
      </c>
      <c r="E14" s="2">
        <v>107333.03</v>
      </c>
      <c r="F14" s="2">
        <f t="shared" si="0"/>
        <v>1470.4700000000012</v>
      </c>
      <c r="H14" s="2">
        <v>1470.47</v>
      </c>
      <c r="I14" s="2">
        <f t="shared" si="1"/>
        <v>0</v>
      </c>
    </row>
    <row r="15" spans="1:9" x14ac:dyDescent="0.2">
      <c r="A15" s="1" t="s">
        <v>20</v>
      </c>
      <c r="B15" s="1" t="s">
        <v>21</v>
      </c>
      <c r="C15" s="2">
        <v>125054.95</v>
      </c>
      <c r="D15" s="2">
        <v>76496.63</v>
      </c>
      <c r="E15" s="2">
        <v>121820.92</v>
      </c>
      <c r="F15" s="2">
        <f t="shared" si="0"/>
        <v>79730.660000000018</v>
      </c>
      <c r="H15" s="2">
        <v>79347.42</v>
      </c>
      <c r="I15" s="2">
        <f t="shared" si="1"/>
        <v>383.24000000001979</v>
      </c>
    </row>
    <row r="16" spans="1:9" x14ac:dyDescent="0.2">
      <c r="A16" s="1" t="s">
        <v>22</v>
      </c>
      <c r="B16" s="1" t="s">
        <v>23</v>
      </c>
      <c r="C16" s="2">
        <v>0</v>
      </c>
      <c r="D16" s="2">
        <v>0</v>
      </c>
      <c r="E16" s="2">
        <v>0</v>
      </c>
      <c r="F16" s="2">
        <f t="shared" si="0"/>
        <v>0</v>
      </c>
      <c r="H16" s="2">
        <v>0</v>
      </c>
      <c r="I16" s="2">
        <f t="shared" si="1"/>
        <v>0</v>
      </c>
    </row>
    <row r="17" spans="1:9" x14ac:dyDescent="0.2">
      <c r="A17" s="1" t="s">
        <v>24</v>
      </c>
      <c r="B17" s="1" t="s">
        <v>25</v>
      </c>
      <c r="C17" s="2">
        <v>0</v>
      </c>
      <c r="D17" s="2">
        <v>10000000</v>
      </c>
      <c r="E17" s="2">
        <v>10000000</v>
      </c>
      <c r="F17" s="2">
        <f t="shared" si="0"/>
        <v>0</v>
      </c>
      <c r="H17" s="2">
        <v>0</v>
      </c>
      <c r="I17" s="2">
        <f t="shared" si="1"/>
        <v>0</v>
      </c>
    </row>
    <row r="18" spans="1:9" x14ac:dyDescent="0.2">
      <c r="A18" s="1" t="s">
        <v>26</v>
      </c>
      <c r="B18" s="1" t="s">
        <v>27</v>
      </c>
      <c r="C18" s="2">
        <v>0</v>
      </c>
      <c r="D18" s="2">
        <v>2500000</v>
      </c>
      <c r="E18" s="2">
        <v>2500000</v>
      </c>
      <c r="F18" s="2">
        <f t="shared" si="0"/>
        <v>0</v>
      </c>
      <c r="H18" s="2">
        <v>0</v>
      </c>
      <c r="I18" s="2">
        <f t="shared" si="1"/>
        <v>0</v>
      </c>
    </row>
    <row r="19" spans="1:9" x14ac:dyDescent="0.2">
      <c r="A19" s="1" t="s">
        <v>28</v>
      </c>
      <c r="B19" s="1" t="s">
        <v>29</v>
      </c>
      <c r="C19" s="2">
        <v>0.02</v>
      </c>
      <c r="D19" s="2">
        <v>0</v>
      </c>
      <c r="E19" s="2">
        <v>0</v>
      </c>
      <c r="F19" s="2">
        <f t="shared" si="0"/>
        <v>0.02</v>
      </c>
      <c r="H19" s="2">
        <v>0.02</v>
      </c>
      <c r="I19" s="2">
        <f t="shared" si="1"/>
        <v>0</v>
      </c>
    </row>
    <row r="20" spans="1:9" x14ac:dyDescent="0.2">
      <c r="A20" s="1" t="s">
        <v>30</v>
      </c>
      <c r="B20" s="1" t="s">
        <v>31</v>
      </c>
      <c r="C20" s="2">
        <v>3092601.11</v>
      </c>
      <c r="D20" s="2">
        <v>47560125.189999998</v>
      </c>
      <c r="E20" s="2">
        <v>44016790.280000001</v>
      </c>
      <c r="F20" s="2">
        <f t="shared" si="0"/>
        <v>6635936.0199999958</v>
      </c>
      <c r="H20" s="2">
        <v>6656982.4100000001</v>
      </c>
      <c r="I20" s="2">
        <f t="shared" si="1"/>
        <v>-21046.390000004321</v>
      </c>
    </row>
    <row r="21" spans="1:9" x14ac:dyDescent="0.2">
      <c r="A21" s="1" t="s">
        <v>32</v>
      </c>
      <c r="B21" s="1" t="s">
        <v>33</v>
      </c>
      <c r="C21" s="2">
        <v>100551.39</v>
      </c>
      <c r="D21" s="2">
        <v>229536.9</v>
      </c>
      <c r="E21" s="2">
        <v>150000</v>
      </c>
      <c r="F21" s="2">
        <f t="shared" si="0"/>
        <v>180088.28999999998</v>
      </c>
      <c r="H21" s="2">
        <v>180088.29</v>
      </c>
      <c r="I21" s="2">
        <f t="shared" si="1"/>
        <v>0</v>
      </c>
    </row>
    <row r="22" spans="1:9" x14ac:dyDescent="0.2">
      <c r="A22" s="1" t="s">
        <v>34</v>
      </c>
      <c r="B22" s="1" t="s">
        <v>35</v>
      </c>
      <c r="C22" s="2">
        <v>46550.91</v>
      </c>
      <c r="D22" s="2">
        <v>256030</v>
      </c>
      <c r="E22" s="2">
        <v>299768.81</v>
      </c>
      <c r="F22" s="2">
        <f t="shared" si="0"/>
        <v>2812.1000000000349</v>
      </c>
      <c r="H22" s="2">
        <v>2812.1</v>
      </c>
      <c r="I22" s="2">
        <f t="shared" si="1"/>
        <v>3.5015546018257737E-11</v>
      </c>
    </row>
    <row r="23" spans="1:9" x14ac:dyDescent="0.2">
      <c r="A23" s="1" t="s">
        <v>36</v>
      </c>
      <c r="B23" s="1" t="s">
        <v>37</v>
      </c>
      <c r="C23" s="2">
        <v>13448.57</v>
      </c>
      <c r="D23" s="2">
        <v>1739575.16</v>
      </c>
      <c r="E23" s="2">
        <v>676895.83</v>
      </c>
      <c r="F23" s="2">
        <f t="shared" si="0"/>
        <v>1076127.8999999999</v>
      </c>
      <c r="H23" s="2">
        <v>1076127.8999999999</v>
      </c>
      <c r="I23" s="2">
        <f t="shared" si="1"/>
        <v>0</v>
      </c>
    </row>
    <row r="24" spans="1:9" x14ac:dyDescent="0.2">
      <c r="A24" s="1" t="s">
        <v>38</v>
      </c>
      <c r="B24" s="1" t="s">
        <v>39</v>
      </c>
      <c r="C24" s="2">
        <v>9695373.4100000001</v>
      </c>
      <c r="D24" s="2">
        <v>8777393.0899999999</v>
      </c>
      <c r="E24" s="2">
        <v>15144540.93</v>
      </c>
      <c r="F24" s="2">
        <f t="shared" si="0"/>
        <v>3328225.5700000003</v>
      </c>
      <c r="H24" s="2">
        <v>3328225.57</v>
      </c>
      <c r="I24" s="2">
        <f t="shared" si="1"/>
        <v>0</v>
      </c>
    </row>
    <row r="25" spans="1:9" x14ac:dyDescent="0.2">
      <c r="A25" s="1" t="s">
        <v>40</v>
      </c>
      <c r="B25" s="1" t="s">
        <v>41</v>
      </c>
      <c r="C25" s="2">
        <v>11142.97</v>
      </c>
      <c r="D25" s="2">
        <v>0</v>
      </c>
      <c r="E25" s="2">
        <v>0</v>
      </c>
      <c r="F25" s="2">
        <f t="shared" si="0"/>
        <v>11142.97</v>
      </c>
      <c r="H25" s="2">
        <v>11142.97</v>
      </c>
      <c r="I25" s="2">
        <f t="shared" si="1"/>
        <v>0</v>
      </c>
    </row>
    <row r="26" spans="1:9" x14ac:dyDescent="0.2">
      <c r="A26" s="1" t="s">
        <v>42</v>
      </c>
      <c r="B26" s="1" t="s">
        <v>43</v>
      </c>
      <c r="C26" s="2">
        <v>368850.79</v>
      </c>
      <c r="D26" s="2">
        <v>4462828.97</v>
      </c>
      <c r="E26" s="2">
        <v>4475972.0199999996</v>
      </c>
      <c r="F26" s="2">
        <f t="shared" si="0"/>
        <v>355707.74000000022</v>
      </c>
      <c r="H26" s="2">
        <v>353257.25</v>
      </c>
      <c r="I26" s="2">
        <f t="shared" si="1"/>
        <v>2450.4900000002235</v>
      </c>
    </row>
    <row r="27" spans="1:9" x14ac:dyDescent="0.2">
      <c r="A27" s="1" t="s">
        <v>44</v>
      </c>
      <c r="B27" s="1" t="s">
        <v>45</v>
      </c>
      <c r="C27" s="2">
        <v>117447.48</v>
      </c>
      <c r="D27" s="2">
        <v>178583.51</v>
      </c>
      <c r="E27" s="2">
        <v>182884.47</v>
      </c>
      <c r="F27" s="2">
        <f t="shared" si="0"/>
        <v>113146.51999999999</v>
      </c>
      <c r="H27" s="2">
        <v>113146.52</v>
      </c>
      <c r="I27" s="2">
        <f t="shared" si="1"/>
        <v>0</v>
      </c>
    </row>
    <row r="28" spans="1:9" x14ac:dyDescent="0.2">
      <c r="A28" s="1"/>
      <c r="B28" s="1"/>
      <c r="C28" s="2"/>
      <c r="D28" s="2"/>
      <c r="E28" s="2"/>
      <c r="F28" s="2"/>
      <c r="H28" s="2"/>
    </row>
    <row r="29" spans="1:9" x14ac:dyDescent="0.2">
      <c r="A29" s="1"/>
      <c r="B29" s="3" t="s">
        <v>102</v>
      </c>
      <c r="C29" s="5">
        <f>SUM(C7:C28)</f>
        <v>13827502.58</v>
      </c>
      <c r="D29" s="5">
        <f>SUM(D7:D28)</f>
        <v>133021635.67</v>
      </c>
      <c r="E29" s="5">
        <f>SUM(E7:E28)</f>
        <v>133431007.38000001</v>
      </c>
      <c r="F29" s="5">
        <f>SUM(F7:F28)</f>
        <v>13418130.869999995</v>
      </c>
      <c r="G29" s="5"/>
      <c r="H29" s="5">
        <f>SUM(H7:H28)</f>
        <v>13436343.529999999</v>
      </c>
      <c r="I29" s="5">
        <f>SUM(I7:I28)</f>
        <v>-18212.660000004675</v>
      </c>
    </row>
    <row r="30" spans="1:9" x14ac:dyDescent="0.2">
      <c r="A30" s="1"/>
      <c r="B30" s="1"/>
      <c r="C30" s="2"/>
      <c r="D30" s="2"/>
      <c r="E30" s="2"/>
      <c r="F30" s="2"/>
      <c r="H30" s="2"/>
    </row>
    <row r="31" spans="1:9" x14ac:dyDescent="0.2">
      <c r="A31" s="10" t="s">
        <v>59</v>
      </c>
      <c r="B31" s="11"/>
      <c r="C31" s="11"/>
      <c r="D31" s="11"/>
      <c r="E31" s="11"/>
      <c r="F31" s="11"/>
      <c r="G31" s="11"/>
      <c r="H31" s="11"/>
      <c r="I31" s="12"/>
    </row>
    <row r="32" spans="1:9" x14ac:dyDescent="0.2">
      <c r="A32" s="6" t="s">
        <v>0</v>
      </c>
      <c r="B32" s="6" t="s">
        <v>1</v>
      </c>
      <c r="C32" s="8" t="s">
        <v>2</v>
      </c>
      <c r="D32" s="8" t="s">
        <v>3</v>
      </c>
      <c r="E32" s="8" t="s">
        <v>4</v>
      </c>
      <c r="F32" s="8" t="s">
        <v>5</v>
      </c>
      <c r="G32" s="7"/>
      <c r="H32" s="8" t="s">
        <v>57</v>
      </c>
      <c r="I32" s="8" t="s">
        <v>58</v>
      </c>
    </row>
    <row r="33" spans="1:9" x14ac:dyDescent="0.2">
      <c r="A33" s="1" t="s">
        <v>46</v>
      </c>
      <c r="B33" s="1" t="s">
        <v>47</v>
      </c>
      <c r="C33" s="2">
        <v>0</v>
      </c>
      <c r="D33" s="2">
        <v>294237.69</v>
      </c>
      <c r="E33" s="2">
        <v>294237.69</v>
      </c>
      <c r="F33" s="2">
        <v>0</v>
      </c>
      <c r="H33" s="2"/>
    </row>
    <row r="34" spans="1:9" x14ac:dyDescent="0.2">
      <c r="A34" s="1" t="s">
        <v>48</v>
      </c>
      <c r="B34" s="1" t="s">
        <v>49</v>
      </c>
      <c r="C34" s="2">
        <v>10000000</v>
      </c>
      <c r="D34" s="2">
        <v>10000000</v>
      </c>
      <c r="E34" s="2">
        <v>20000000</v>
      </c>
      <c r="F34" s="2">
        <v>0</v>
      </c>
      <c r="H34" s="2"/>
    </row>
    <row r="35" spans="1:9" x14ac:dyDescent="0.2">
      <c r="A35" s="1" t="s">
        <v>50</v>
      </c>
      <c r="B35" s="1" t="s">
        <v>51</v>
      </c>
      <c r="C35" s="2">
        <v>0</v>
      </c>
      <c r="D35" s="2">
        <v>12500000</v>
      </c>
      <c r="E35" s="2">
        <v>12500000</v>
      </c>
      <c r="F35" s="2">
        <v>0</v>
      </c>
      <c r="H35" s="2"/>
    </row>
    <row r="36" spans="1:9" x14ac:dyDescent="0.2">
      <c r="A36" s="1" t="s">
        <v>52</v>
      </c>
      <c r="B36" s="1" t="s">
        <v>53</v>
      </c>
      <c r="C36" s="2">
        <v>0</v>
      </c>
      <c r="D36" s="2">
        <v>2500000</v>
      </c>
      <c r="E36" s="2">
        <v>0</v>
      </c>
      <c r="F36" s="2">
        <v>2500000</v>
      </c>
      <c r="H36" s="2">
        <v>2500000</v>
      </c>
    </row>
    <row r="37" spans="1:9" x14ac:dyDescent="0.2">
      <c r="A37" s="1" t="s">
        <v>54</v>
      </c>
      <c r="B37" s="1" t="s">
        <v>25</v>
      </c>
      <c r="C37" s="2">
        <v>0</v>
      </c>
      <c r="D37" s="2">
        <v>10000000</v>
      </c>
      <c r="E37" s="2">
        <v>0</v>
      </c>
      <c r="F37" s="2">
        <v>10000000</v>
      </c>
      <c r="H37" s="2">
        <v>10000000</v>
      </c>
    </row>
    <row r="38" spans="1:9" x14ac:dyDescent="0.2">
      <c r="A38" s="1" t="s">
        <v>55</v>
      </c>
      <c r="B38" s="1" t="s">
        <v>56</v>
      </c>
      <c r="C38" s="2">
        <v>0</v>
      </c>
      <c r="D38" s="2">
        <v>2500000</v>
      </c>
      <c r="E38" s="2">
        <v>0</v>
      </c>
      <c r="F38" s="2">
        <v>2500000</v>
      </c>
      <c r="H38" s="2">
        <v>2500000</v>
      </c>
    </row>
    <row r="39" spans="1:9" x14ac:dyDescent="0.2">
      <c r="A39" s="1"/>
      <c r="C39" s="2"/>
      <c r="D39" s="2"/>
      <c r="E39" s="2"/>
      <c r="F39" s="2"/>
    </row>
    <row r="40" spans="1:9" x14ac:dyDescent="0.2">
      <c r="B40" s="3" t="s">
        <v>102</v>
      </c>
      <c r="C40" s="5">
        <f>SUM(C33:C39)</f>
        <v>10000000</v>
      </c>
      <c r="D40" s="5">
        <f t="shared" ref="D40:I40" si="2">SUM(D33:D39)</f>
        <v>37794237.689999998</v>
      </c>
      <c r="E40" s="5">
        <f t="shared" si="2"/>
        <v>32794237.690000001</v>
      </c>
      <c r="F40" s="5">
        <f t="shared" si="2"/>
        <v>15000000</v>
      </c>
      <c r="G40" s="5"/>
      <c r="H40" s="5">
        <f t="shared" si="2"/>
        <v>15000000</v>
      </c>
      <c r="I40" s="5">
        <f t="shared" si="2"/>
        <v>0</v>
      </c>
    </row>
    <row r="42" spans="1:9" x14ac:dyDescent="0.2">
      <c r="A42" s="10" t="s">
        <v>100</v>
      </c>
      <c r="B42" s="11"/>
      <c r="C42" s="11"/>
      <c r="D42" s="11"/>
      <c r="E42" s="11"/>
      <c r="F42" s="11"/>
      <c r="G42" s="11"/>
      <c r="H42" s="11"/>
      <c r="I42" s="12"/>
    </row>
    <row r="43" spans="1:9" x14ac:dyDescent="0.2">
      <c r="A43" s="6" t="s">
        <v>0</v>
      </c>
      <c r="B43" s="6" t="s">
        <v>1</v>
      </c>
      <c r="C43" s="8" t="s">
        <v>2</v>
      </c>
      <c r="D43" s="8" t="s">
        <v>3</v>
      </c>
      <c r="E43" s="8" t="s">
        <v>4</v>
      </c>
      <c r="F43" s="8" t="s">
        <v>5</v>
      </c>
    </row>
    <row r="44" spans="1:9" x14ac:dyDescent="0.2">
      <c r="A44" s="1" t="s">
        <v>65</v>
      </c>
      <c r="B44" s="1" t="s">
        <v>66</v>
      </c>
      <c r="C44" s="9">
        <v>58664.55</v>
      </c>
      <c r="D44" s="9">
        <v>43507.37</v>
      </c>
      <c r="E44" s="9">
        <v>28421.4</v>
      </c>
      <c r="F44" s="9">
        <v>73750.52</v>
      </c>
    </row>
    <row r="45" spans="1:9" x14ac:dyDescent="0.2">
      <c r="A45" s="1" t="s">
        <v>67</v>
      </c>
      <c r="B45" s="1" t="s">
        <v>68</v>
      </c>
      <c r="C45" s="9">
        <v>0</v>
      </c>
      <c r="D45" s="9">
        <v>2000</v>
      </c>
      <c r="E45" s="9">
        <v>0</v>
      </c>
      <c r="F45" s="9">
        <v>2000</v>
      </c>
    </row>
    <row r="46" spans="1:9" x14ac:dyDescent="0.2">
      <c r="A46" s="1" t="s">
        <v>69</v>
      </c>
      <c r="B46" s="1" t="s">
        <v>70</v>
      </c>
      <c r="C46" s="9">
        <v>871.42</v>
      </c>
      <c r="D46" s="9">
        <v>928.58</v>
      </c>
      <c r="E46" s="9">
        <v>898.83</v>
      </c>
      <c r="F46" s="9">
        <v>901.17</v>
      </c>
    </row>
    <row r="47" spans="1:9" x14ac:dyDescent="0.2">
      <c r="A47" s="1" t="s">
        <v>71</v>
      </c>
      <c r="B47" s="1" t="s">
        <v>72</v>
      </c>
      <c r="C47" s="9">
        <v>30</v>
      </c>
      <c r="D47" s="9">
        <v>0</v>
      </c>
      <c r="E47" s="9">
        <v>0</v>
      </c>
      <c r="F47" s="9">
        <v>30</v>
      </c>
    </row>
    <row r="48" spans="1:9" x14ac:dyDescent="0.2">
      <c r="A48" s="1" t="s">
        <v>73</v>
      </c>
      <c r="B48" s="1" t="s">
        <v>74</v>
      </c>
      <c r="C48" s="9">
        <v>500</v>
      </c>
      <c r="D48" s="9">
        <v>0</v>
      </c>
      <c r="E48" s="9">
        <v>500</v>
      </c>
      <c r="F48" s="9">
        <v>0</v>
      </c>
    </row>
    <row r="49" spans="1:6" x14ac:dyDescent="0.2">
      <c r="A49" s="1" t="s">
        <v>75</v>
      </c>
      <c r="B49" s="1" t="s">
        <v>76</v>
      </c>
      <c r="C49" s="9">
        <v>0</v>
      </c>
      <c r="D49" s="9">
        <v>500</v>
      </c>
      <c r="E49" s="9">
        <v>0</v>
      </c>
      <c r="F49" s="9">
        <v>500</v>
      </c>
    </row>
    <row r="50" spans="1:6" x14ac:dyDescent="0.2">
      <c r="A50" s="1" t="s">
        <v>77</v>
      </c>
      <c r="B50" s="1" t="s">
        <v>78</v>
      </c>
      <c r="C50" s="9">
        <v>100</v>
      </c>
      <c r="D50" s="9">
        <v>0</v>
      </c>
      <c r="E50" s="9">
        <v>0</v>
      </c>
      <c r="F50" s="9">
        <v>100</v>
      </c>
    </row>
    <row r="51" spans="1:6" x14ac:dyDescent="0.2">
      <c r="A51" s="1" t="s">
        <v>79</v>
      </c>
      <c r="B51" s="1" t="s">
        <v>80</v>
      </c>
      <c r="C51" s="9">
        <v>-15329.24</v>
      </c>
      <c r="D51" s="9">
        <v>54052.97</v>
      </c>
      <c r="E51" s="9">
        <v>19693.55</v>
      </c>
      <c r="F51" s="9">
        <v>19030.18</v>
      </c>
    </row>
    <row r="52" spans="1:6" x14ac:dyDescent="0.2">
      <c r="A52" s="1" t="s">
        <v>81</v>
      </c>
      <c r="B52" s="1" t="s">
        <v>82</v>
      </c>
      <c r="C52" s="9">
        <v>0</v>
      </c>
      <c r="D52" s="9">
        <v>200</v>
      </c>
      <c r="E52" s="9">
        <v>200</v>
      </c>
      <c r="F52" s="9">
        <v>0</v>
      </c>
    </row>
    <row r="53" spans="1:6" x14ac:dyDescent="0.2">
      <c r="A53" s="1" t="s">
        <v>83</v>
      </c>
      <c r="B53" s="1" t="s">
        <v>84</v>
      </c>
      <c r="C53" s="9">
        <v>0</v>
      </c>
      <c r="D53" s="9">
        <v>500</v>
      </c>
      <c r="E53" s="9">
        <v>0</v>
      </c>
      <c r="F53" s="9">
        <v>500</v>
      </c>
    </row>
    <row r="54" spans="1:6" x14ac:dyDescent="0.2">
      <c r="A54" s="1" t="s">
        <v>85</v>
      </c>
      <c r="B54" s="1" t="s">
        <v>86</v>
      </c>
      <c r="C54" s="9">
        <v>0</v>
      </c>
      <c r="D54" s="9">
        <v>533</v>
      </c>
      <c r="E54" s="9">
        <v>527.99</v>
      </c>
      <c r="F54" s="9">
        <v>5.01</v>
      </c>
    </row>
    <row r="55" spans="1:6" x14ac:dyDescent="0.2">
      <c r="A55" s="1" t="s">
        <v>87</v>
      </c>
      <c r="B55" s="1" t="s">
        <v>88</v>
      </c>
      <c r="C55" s="9">
        <v>0</v>
      </c>
      <c r="D55" s="9">
        <v>747.19</v>
      </c>
      <c r="E55" s="9">
        <v>495.83</v>
      </c>
      <c r="F55" s="9">
        <v>251.36</v>
      </c>
    </row>
    <row r="56" spans="1:6" x14ac:dyDescent="0.2">
      <c r="A56" s="1" t="s">
        <v>89</v>
      </c>
      <c r="B56" s="1" t="s">
        <v>90</v>
      </c>
      <c r="C56" s="9">
        <v>0</v>
      </c>
      <c r="D56" s="9">
        <v>600</v>
      </c>
      <c r="E56" s="9">
        <v>183.17</v>
      </c>
      <c r="F56" s="9">
        <v>416.83</v>
      </c>
    </row>
    <row r="57" spans="1:6" x14ac:dyDescent="0.2">
      <c r="A57" s="1" t="s">
        <v>91</v>
      </c>
      <c r="B57" s="1" t="s">
        <v>92</v>
      </c>
      <c r="C57" s="9">
        <v>0</v>
      </c>
      <c r="D57" s="9">
        <v>5000</v>
      </c>
      <c r="E57" s="9">
        <v>2840.55</v>
      </c>
      <c r="F57" s="9">
        <v>2159.4499999999998</v>
      </c>
    </row>
    <row r="58" spans="1:6" x14ac:dyDescent="0.2">
      <c r="A58" s="1" t="s">
        <v>93</v>
      </c>
      <c r="B58" s="1" t="s">
        <v>94</v>
      </c>
      <c r="C58" s="9">
        <v>0</v>
      </c>
      <c r="D58" s="9">
        <v>3589.29</v>
      </c>
      <c r="E58" s="9">
        <v>3376.01</v>
      </c>
      <c r="F58" s="9">
        <v>213.28</v>
      </c>
    </row>
    <row r="59" spans="1:6" x14ac:dyDescent="0.2">
      <c r="A59" s="1" t="s">
        <v>95</v>
      </c>
      <c r="B59" s="1" t="s">
        <v>96</v>
      </c>
      <c r="C59" s="9">
        <v>0</v>
      </c>
      <c r="D59" s="9">
        <v>1941444.93</v>
      </c>
      <c r="E59" s="9">
        <v>1941444.93</v>
      </c>
      <c r="F59" s="9">
        <v>0</v>
      </c>
    </row>
    <row r="60" spans="1:6" x14ac:dyDescent="0.2">
      <c r="A60" s="1" t="s">
        <v>97</v>
      </c>
      <c r="B60" s="1" t="s">
        <v>98</v>
      </c>
      <c r="C60" s="9">
        <v>0</v>
      </c>
      <c r="D60" s="9">
        <v>14723756.01</v>
      </c>
      <c r="E60" s="9">
        <v>14723756.01</v>
      </c>
      <c r="F60" s="9">
        <v>0</v>
      </c>
    </row>
    <row r="61" spans="1:6" x14ac:dyDescent="0.2">
      <c r="A61" s="1" t="s">
        <v>99</v>
      </c>
      <c r="B61" s="1" t="s">
        <v>96</v>
      </c>
      <c r="C61" s="9">
        <v>0</v>
      </c>
      <c r="D61" s="9">
        <v>10743.32</v>
      </c>
      <c r="E61" s="9">
        <v>10743.32</v>
      </c>
      <c r="F61" s="9">
        <v>0</v>
      </c>
    </row>
    <row r="63" spans="1:6" x14ac:dyDescent="0.2">
      <c r="B63" s="3" t="s">
        <v>102</v>
      </c>
      <c r="C63" s="5">
        <f>SUM(C44:C62)</f>
        <v>44836.73</v>
      </c>
      <c r="D63" s="5">
        <f t="shared" ref="D63:F63" si="3">SUM(D44:D62)</f>
        <v>16788102.66</v>
      </c>
      <c r="E63" s="5">
        <f t="shared" si="3"/>
        <v>16733081.59</v>
      </c>
      <c r="F63" s="5">
        <f t="shared" si="3"/>
        <v>99857.799999999988</v>
      </c>
    </row>
    <row r="64" spans="1:6" ht="13.5" thickBot="1" x14ac:dyDescent="0.25"/>
    <row r="65" spans="2:6" ht="13.5" thickBot="1" x14ac:dyDescent="0.25">
      <c r="B65" s="16" t="s">
        <v>103</v>
      </c>
      <c r="C65" s="17">
        <f>+C29+C40+C63</f>
        <v>23872339.309999999</v>
      </c>
      <c r="D65" s="17">
        <f t="shared" ref="D65:F65" si="4">+D29+D40+D63</f>
        <v>187603976.02000001</v>
      </c>
      <c r="E65" s="17">
        <f t="shared" si="4"/>
        <v>182958326.66000003</v>
      </c>
      <c r="F65" s="18">
        <f t="shared" si="4"/>
        <v>28517988.669999998</v>
      </c>
    </row>
    <row r="66" spans="2:6" x14ac:dyDescent="0.2">
      <c r="B66" s="3"/>
    </row>
  </sheetData>
  <mergeCells count="4">
    <mergeCell ref="A4:I4"/>
    <mergeCell ref="A31:I31"/>
    <mergeCell ref="A42:I42"/>
    <mergeCell ref="A2:I2"/>
  </mergeCells>
  <pageMargins left="0.25" right="0.25" top="0.75" bottom="0.75" header="0.3" footer="0.3"/>
  <pageSetup paperSize="9" scale="8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 Manel Romero Gutiérrez</dc:creator>
  <cp:lastModifiedBy>Joan Manel Romero Gutiérrez</cp:lastModifiedBy>
  <cp:lastPrinted>2026-03-04T13:08:08Z</cp:lastPrinted>
  <dcterms:created xsi:type="dcterms:W3CDTF">2026-03-04T10:16:33Z</dcterms:created>
  <dcterms:modified xsi:type="dcterms:W3CDTF">2026-03-04T13:14:48Z</dcterms:modified>
</cp:coreProperties>
</file>